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-SVG\Internet\emailings\3-Knauf\2019\Gamme TTI Se\"/>
    </mc:Choice>
  </mc:AlternateContent>
  <bookViews>
    <workbookView xWindow="0" yWindow="0" windowWidth="20490" windowHeight="7215"/>
  </bookViews>
  <sheets>
    <sheet name="tarif" sheetId="2" r:id="rId1"/>
  </sheets>
  <definedNames>
    <definedName name="_xlnm._FilterDatabase" localSheetId="0" hidden="1">tarif!$A$2:$O$43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N2" i="2"/>
  <c r="L2" i="2"/>
  <c r="I2" i="2"/>
  <c r="H2" i="2"/>
  <c r="G2" i="2"/>
  <c r="F2" i="2"/>
  <c r="E2" i="2"/>
  <c r="D2" i="2"/>
  <c r="C2" i="2"/>
  <c r="B2" i="2"/>
  <c r="A2" i="2"/>
  <c r="M40" i="2" l="1"/>
  <c r="K40" i="2"/>
  <c r="M39" i="2"/>
  <c r="K39" i="2"/>
  <c r="M38" i="2"/>
  <c r="K38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K6" i="2"/>
  <c r="M5" i="2"/>
  <c r="K5" i="2"/>
  <c r="M4" i="2"/>
  <c r="K4" i="2"/>
  <c r="M3" i="2"/>
  <c r="K3" i="2"/>
</calcChain>
</file>

<file path=xl/sharedStrings.xml><?xml version="1.0" encoding="utf-8"?>
<sst xmlns="http://schemas.openxmlformats.org/spreadsheetml/2006/main" count="197" uniqueCount="121">
  <si>
    <t>3551660394642</t>
  </si>
  <si>
    <t>KT TTI Th36 SE BA 1200X1000X030 (2x18p)</t>
  </si>
  <si>
    <t>KT TTI Se R0,80 1200x1000x030 (2x18p)</t>
  </si>
  <si>
    <t>J+7</t>
  </si>
  <si>
    <t>3551660394659</t>
  </si>
  <si>
    <t>KT TTI Th36 SE BA 1200X1000X040 (2x14p)</t>
  </si>
  <si>
    <t>KT TTI Se R1,10 1200x1000x040 (2x14p)</t>
  </si>
  <si>
    <t>3551660394666</t>
  </si>
  <si>
    <t>KT TTI Th36 SE BA 1200X1000X050 (2x11p)</t>
  </si>
  <si>
    <t>KT TTI Se R1,40 1200x1000x050 (2x11p)</t>
  </si>
  <si>
    <t>3551660394673</t>
  </si>
  <si>
    <t>KT TTI Th36 SE BA 1200X1000X060 (2x9p)</t>
  </si>
  <si>
    <t>KT TTI Se R1,65 1200x1000x060 (2x9p)</t>
  </si>
  <si>
    <t>3551660394680</t>
  </si>
  <si>
    <t>KT TTI TH36 SE BA 1200x1000x070 (2x8p)</t>
  </si>
  <si>
    <t>KT TTI Se R1,95 1200x1000x070 (2x8p)</t>
  </si>
  <si>
    <t>3551660394697</t>
  </si>
  <si>
    <t>KT TTI Th36 SE BA 1200X1000X080 (2x7p)</t>
  </si>
  <si>
    <t>KT TTI Se R2,25 1200x1000x080 (2x7p)</t>
  </si>
  <si>
    <t>3551660394703</t>
  </si>
  <si>
    <t>KT TTI Th36 SE BA 1200x1000x090 (2x6p)</t>
  </si>
  <si>
    <t>KT TTI Se R2,50 1200x1000x090 (2x6p)</t>
  </si>
  <si>
    <t>3551660394710</t>
  </si>
  <si>
    <t>KT TTI Th36 SE BA 1200X1000X100 (2x5p)</t>
  </si>
  <si>
    <t>KT TTI Se R2,80 1200x1000x100 (2x5p)</t>
  </si>
  <si>
    <t>3551660394727</t>
  </si>
  <si>
    <t>KT TTI Th36 SE BA 1200x1000x110 (2x5p)</t>
  </si>
  <si>
    <t>KT TTI Se R3,10 1200x1000x110 (2x5p)</t>
  </si>
  <si>
    <t>3551660394734</t>
  </si>
  <si>
    <t>KT TTI Th36 SE BA 1200x1000x120 (2x4p)</t>
  </si>
  <si>
    <t>KT TTI Se R3,35 1200x1000x120 (2x4p)</t>
  </si>
  <si>
    <t>3551660394741</t>
  </si>
  <si>
    <t>KT TTI Th36 SE BA 1200x1000x130 (2x4p)</t>
  </si>
  <si>
    <t>KT TTI Se R3,65 1200x1000x130 (2x4p)</t>
  </si>
  <si>
    <t>3551660394758</t>
  </si>
  <si>
    <t>KT TTI Th36 SE BA 1200X1000X140 (2x4p)</t>
  </si>
  <si>
    <t>KT TTI Se R3,95 1200X1000X140 (2x4p)</t>
  </si>
  <si>
    <t>3551660394765</t>
  </si>
  <si>
    <t>KT TTI Th36 SE BA 1200x1000x150 (2x3p)</t>
  </si>
  <si>
    <t>KT TTI Se R4,20 1200x1000x150 (2x3p)</t>
  </si>
  <si>
    <t>3551660394772</t>
  </si>
  <si>
    <t>KT TTI Th36 SE BA 1200x1000x160 (2x3p)</t>
  </si>
  <si>
    <t>KT TTI Se R4,50 1200x1000x160 (2x3p)</t>
  </si>
  <si>
    <t>3551660394789</t>
  </si>
  <si>
    <t>KT TTI Th36 SE BA 1200x1000x170 (2x3p)</t>
  </si>
  <si>
    <t>KT TTI Se R4,80 1200x1000x170 (2x3p)</t>
  </si>
  <si>
    <t>3551660394796</t>
  </si>
  <si>
    <t>KT TTI Th36 SE BA 1200x1000x180 (2x3p)</t>
  </si>
  <si>
    <t>KT TTI Se R5,05 1200x1000x180 (2x3p)</t>
  </si>
  <si>
    <t>3551660217583</t>
  </si>
  <si>
    <t>KT TTI Th36 SE BA 1200x1000x190 (2x2p)</t>
  </si>
  <si>
    <t>KT TTI Se R5,35 1200x1000x190 (2x2p)</t>
  </si>
  <si>
    <t>3551660394819</t>
  </si>
  <si>
    <t>KT TTI Th36 SE BA 1200x1000x200 (2x2p)</t>
  </si>
  <si>
    <t>KT TTI Se R5,60 1200x1000x200 (2x2p)</t>
  </si>
  <si>
    <t>3551660394826</t>
  </si>
  <si>
    <t>KT TTI Th36 SE BA 1200x1000x210 (2x2p)</t>
  </si>
  <si>
    <t>KT TTI Se R5,90 1200x1000x210 (2x2p)</t>
  </si>
  <si>
    <t>3551660246606</t>
  </si>
  <si>
    <t>KT TTI Th36 SE BA 1200x1000x220 (2x2p)</t>
  </si>
  <si>
    <t>KT TTI Se R6,20 1200x1000x220 (2x2p)</t>
  </si>
  <si>
    <t>3551660246583</t>
  </si>
  <si>
    <t>KT TTI Th36 SE BA 1200x1000x230 (2x2p)</t>
  </si>
  <si>
    <t>3551660394857</t>
  </si>
  <si>
    <t>KT TTI Th36 SE BA 1200x1000x240 (2x2p)</t>
  </si>
  <si>
    <t>KT TTI Se R6,75 1200x1000x240 (2x2p)</t>
  </si>
  <si>
    <t>3551660394864</t>
  </si>
  <si>
    <t>KT TTI Th36 SE BA 1200x1000x250 (2x2p)</t>
  </si>
  <si>
    <t>KT TTI Se R7,05 1200x1000x250 (2x2p)</t>
  </si>
  <si>
    <t>3551660246521</t>
  </si>
  <si>
    <t>KT TTI Th36 SE BA 1200x1000x260 (2x2p)</t>
  </si>
  <si>
    <t>KT TTI Se R7,30 1200x1000x260 (2x2p)</t>
  </si>
  <si>
    <t>3551660394888</t>
  </si>
  <si>
    <t>KT TTI Th36 SE BA 1200x1000x270 (2x2p)</t>
  </si>
  <si>
    <t>KT TTI Se R7,60 1200x1000x270 (2x2p)</t>
  </si>
  <si>
    <t>3551660394895</t>
  </si>
  <si>
    <t>KT TTI Th36 SE BA 1200x1000x280 (2x2p)</t>
  </si>
  <si>
    <t>KT TTI Se R7,90 1200x1000x280 (2x2p)</t>
  </si>
  <si>
    <t>3551660394901</t>
  </si>
  <si>
    <t>KT TTI Th36 SE BA 1200x1000x290 (2x2p)</t>
  </si>
  <si>
    <t>KT TTI Se R8,15 1200x1000x290 (2x2p)</t>
  </si>
  <si>
    <t>3551660394918</t>
  </si>
  <si>
    <t>KT TTI Th36 SE BA 1200x1000x300 (2x2p)</t>
  </si>
  <si>
    <t>KT TTI Se R8,45 1200x1000x300 (2x2p)</t>
  </si>
  <si>
    <t>3551660365857</t>
  </si>
  <si>
    <t>KT TTI TH36 SE BA 1200x1000x310(2x2p)</t>
  </si>
  <si>
    <t>KT TTI Se R8,75 1200x1000x310(2x2p)</t>
  </si>
  <si>
    <t>3551660474948</t>
  </si>
  <si>
    <t>KT TTI Th36 SE BA 1200x1000x320 (2x2p)</t>
  </si>
  <si>
    <t>KT TTI Se R9,00 1200x1000x320 (2x2p)</t>
  </si>
  <si>
    <t>KT TTI Se R9,30 1200x1000x330 (2x1p)</t>
  </si>
  <si>
    <t>KT TTI Th36 SE BA 1200x1000x340 (2x1p)</t>
  </si>
  <si>
    <t>KT TTI Se R9,60 1200x1000x340 (2x1p)</t>
  </si>
  <si>
    <t>3551660496285</t>
  </si>
  <si>
    <t>KT TTI Se R9,85 1200x1000x350 (2x1p)</t>
  </si>
  <si>
    <t>KT TTI Th36 SE BA 1200x1000x360 (2x1p)</t>
  </si>
  <si>
    <t>KT TTI Se R10,15 1200x1000x360 (2x1p)</t>
  </si>
  <si>
    <t>KT TTI Th36 SE BA 1200x1000x370 (2x1p)</t>
  </si>
  <si>
    <t>KT TTI Se R10,45 1200x1000x370 (2x1p)</t>
  </si>
  <si>
    <t>3551660496360</t>
  </si>
  <si>
    <t>KT TTI Se R10,70 1200x1000x380 (2x1p)</t>
  </si>
  <si>
    <t>3551660496407</t>
  </si>
  <si>
    <t>KT TTI Se R11,00 1200x1000x390 (2x1p)</t>
  </si>
  <si>
    <t>3551660496445</t>
  </si>
  <si>
    <t>KT TTI Se R11,25 1200x1000x400 (2x1p)</t>
  </si>
  <si>
    <t>KT PENTE Th36 SE BA de 30 a 400mm</t>
  </si>
  <si>
    <t>KT TTI PENTE Se de 30 a 400mm</t>
  </si>
  <si>
    <t>30 à 400</t>
  </si>
  <si>
    <t>TTI Th36 SEBA Parasteel 1770x1200x30à300</t>
  </si>
  <si>
    <t>KT TTI Se Parasteel 1770x1200x30à300</t>
  </si>
  <si>
    <t>30 à 300</t>
  </si>
  <si>
    <t>TTI Th36 SEBA Paraplac 1750x1200x 60à300</t>
  </si>
  <si>
    <t>KT TTI Se Paraplac 1750x1200x60à300</t>
  </si>
  <si>
    <t>60 à 300</t>
  </si>
  <si>
    <t>1 paquet</t>
  </si>
  <si>
    <t>NOUVELLE GAMME DE PANNEAUX KNAUF THERM TTI Se A COMPTER DU 4 MARS 2019</t>
  </si>
  <si>
    <t>sur demande</t>
  </si>
  <si>
    <t>3551660498487</t>
  </si>
  <si>
    <t>3551660487504</t>
  </si>
  <si>
    <t>KT TTI Se R6,45 1200x100x230(2x2p)</t>
  </si>
  <si>
    <t>POUR LES EPAISSEURS INTERMEDIAIRES DE PANNEAUX DE 5 EN 5 MM:
MINI DE COMMANDE : 1 CAMION COMPLET
MINI DE LIVRAISON : 1 PAQUET
DELAI SUR DEMANDE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</si>
</sst>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 m²&quot;"/>
    <numFmt numFmtId="165" formatCode="0.00&quot; m²&quot;"/>
    <numFmt numFmtId="166" formatCode="0&quot; paquets&quot;"/>
  </numFmts>
  <fonts count="9"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 Cyr"/>
    </font>
    <font>
      <b/>
      <sz val="10"/>
      <name val="Arial"/>
      <family val="2"/>
    </font>
    <font>
      <b/>
      <sz val="20"/>
      <name val="Arial"/>
      <family val="2"/>
    </font>
    <font>
      <b/>
      <sz val="20"/>
      <color rgb="FF00B0F0"/>
      <name val="Arial"/>
      <family val="2"/>
    </font>
    <font>
      <b/>
      <sz val="10"/>
      <color rgb="FF00B0F0"/>
      <name val="Arial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quotePrefix="1" applyNumberFormat="1" applyFont="1" applyFill="1" applyBorder="1" applyAlignment="1">
      <alignment horizontal="left" vertical="center" wrapText="1"/>
    </xf>
    <xf numFmtId="0" fontId="1" fillId="0" borderId="1" xfId="0" quotePrefix="1" applyNumberFormat="1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4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</xdr:colOff>
      <xdr:row>0</xdr:row>
      <xdr:rowOff>130969</xdr:rowOff>
    </xdr:from>
    <xdr:to>
      <xdr:col>0</xdr:col>
      <xdr:colOff>1407389</xdr:colOff>
      <xdr:row>0</xdr:row>
      <xdr:rowOff>1134078</xdr:rowOff>
    </xdr:to>
    <xdr:pic>
      <xdr:nvPicPr>
        <xdr:cNvPr id="2" name="Image 1" descr="Knauf_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" y="130969"/>
          <a:ext cx="1324046" cy="1003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87" zoomScaleNormal="87" workbookViewId="0">
      <selection activeCell="P28" sqref="P28"/>
    </sheetView>
  </sheetViews>
  <sheetFormatPr baseColWidth="10" defaultRowHeight="12.75"/>
  <cols>
    <col min="1" max="1" width="21.85546875" style="7" customWidth="1"/>
    <col min="2" max="2" width="17.28515625" style="7" customWidth="1"/>
    <col min="3" max="3" width="44.85546875" style="7" bestFit="1" customWidth="1"/>
    <col min="4" max="4" width="38.5703125" style="7" customWidth="1"/>
    <col min="5" max="5" width="12.5703125" style="13" customWidth="1"/>
    <col min="6" max="6" width="10.140625" style="13" customWidth="1"/>
    <col min="7" max="11" width="11.42578125" style="7"/>
    <col min="12" max="13" width="11.42578125" style="17"/>
    <col min="14" max="14" width="18.5703125" style="17" customWidth="1"/>
    <col min="15" max="16384" width="11.42578125" style="7"/>
  </cols>
  <sheetData>
    <row r="1" spans="1:14" ht="99.75" customHeight="1">
      <c r="A1" s="21"/>
      <c r="B1" s="22" t="s">
        <v>115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45.75" customHeight="1">
      <c r="A2" s="26" t="str">
        <f>UPPER("Code article")</f>
        <v>CODE ARTICLE</v>
      </c>
      <c r="B2" s="27" t="str">
        <f>UPPER("Code EAN du paquet")</f>
        <v>CODE EAN DU PAQUET</v>
      </c>
      <c r="C2" s="26" t="str">
        <f>UPPER("Désignation article")</f>
        <v>DÉSIGNATION ARTICLE</v>
      </c>
      <c r="D2" s="26" t="str">
        <f>UPPER("Nouvelle désignation article")</f>
        <v>NOUVELLE DÉSIGNATION ARTICLE</v>
      </c>
      <c r="E2" s="26" t="str">
        <f>UPPER("Résistance thermique
m².K/W")</f>
        <v>RÉSISTANCE THERMIQUE
M².K/W</v>
      </c>
      <c r="F2" s="26" t="str">
        <f>UPPER("Epaisseur
mm")</f>
        <v>EPAISSEUR
MM</v>
      </c>
      <c r="G2" s="26" t="str">
        <f>UPPER("Longueur
mm")</f>
        <v>LONGUEUR
MM</v>
      </c>
      <c r="H2" s="26" t="str">
        <f>UPPER("Largeur
mm")</f>
        <v>LARGEUR
MM</v>
      </c>
      <c r="I2" s="26" t="str">
        <f>UPPER("Nombre de panneaux par paquet")</f>
        <v>NOMBRE DE PANNEAUX PAR PAQUET</v>
      </c>
      <c r="J2" s="28" t="str">
        <f>UPPER("Quantité mini de commande")</f>
        <v>QUANTITÉ MINI DE COMMANDE</v>
      </c>
      <c r="K2" s="29"/>
      <c r="L2" s="28" t="str">
        <f>UPPER("Quantité mini de livraison")</f>
        <v>QUANTITÉ MINI DE LIVRAISON</v>
      </c>
      <c r="M2" s="29"/>
      <c r="N2" s="26" t="str">
        <f>UPPER("Délai charte par demi-camion")</f>
        <v>DÉLAI CHARTE PAR DEMI-CAMION</v>
      </c>
    </row>
    <row r="3" spans="1:14">
      <c r="A3" s="5">
        <v>905277</v>
      </c>
      <c r="B3" s="2" t="s">
        <v>0</v>
      </c>
      <c r="C3" s="4" t="s">
        <v>1</v>
      </c>
      <c r="D3" s="23" t="s">
        <v>2</v>
      </c>
      <c r="E3" s="9">
        <v>0.8</v>
      </c>
      <c r="F3" s="10">
        <v>30</v>
      </c>
      <c r="G3" s="1">
        <v>1200</v>
      </c>
      <c r="H3" s="1">
        <v>1000</v>
      </c>
      <c r="I3" s="4">
        <v>36</v>
      </c>
      <c r="J3" s="18">
        <v>5</v>
      </c>
      <c r="K3" s="15">
        <f t="shared" ref="K3:K40" si="0">I3*G3*H3*J3/(1000*1000)</f>
        <v>216</v>
      </c>
      <c r="L3" s="14" t="s">
        <v>114</v>
      </c>
      <c r="M3" s="16">
        <f t="shared" ref="M3:M40" si="1">I3*G3*H3/(1000*1000)</f>
        <v>43.2</v>
      </c>
      <c r="N3" s="14" t="s">
        <v>3</v>
      </c>
    </row>
    <row r="4" spans="1:14">
      <c r="A4" s="5">
        <v>905278</v>
      </c>
      <c r="B4" s="2" t="s">
        <v>4</v>
      </c>
      <c r="C4" s="4" t="s">
        <v>5</v>
      </c>
      <c r="D4" s="23" t="s">
        <v>6</v>
      </c>
      <c r="E4" s="9">
        <v>1.1000000000000001</v>
      </c>
      <c r="F4" s="10">
        <v>40</v>
      </c>
      <c r="G4" s="1">
        <v>1200</v>
      </c>
      <c r="H4" s="1">
        <v>1000</v>
      </c>
      <c r="I4" s="4">
        <v>28</v>
      </c>
      <c r="J4" s="18">
        <v>5</v>
      </c>
      <c r="K4" s="15">
        <f t="shared" si="0"/>
        <v>168</v>
      </c>
      <c r="L4" s="14" t="s">
        <v>114</v>
      </c>
      <c r="M4" s="16">
        <f t="shared" si="1"/>
        <v>33.6</v>
      </c>
      <c r="N4" s="14" t="s">
        <v>3</v>
      </c>
    </row>
    <row r="5" spans="1:14">
      <c r="A5" s="5">
        <v>905279</v>
      </c>
      <c r="B5" s="2" t="s">
        <v>7</v>
      </c>
      <c r="C5" s="4" t="s">
        <v>8</v>
      </c>
      <c r="D5" s="23" t="s">
        <v>9</v>
      </c>
      <c r="E5" s="9">
        <v>1.4</v>
      </c>
      <c r="F5" s="10">
        <v>50</v>
      </c>
      <c r="G5" s="1">
        <v>1200</v>
      </c>
      <c r="H5" s="1">
        <v>1000</v>
      </c>
      <c r="I5" s="4">
        <v>22</v>
      </c>
      <c r="J5" s="18">
        <v>5</v>
      </c>
      <c r="K5" s="15">
        <f t="shared" si="0"/>
        <v>132</v>
      </c>
      <c r="L5" s="14" t="s">
        <v>114</v>
      </c>
      <c r="M5" s="16">
        <f t="shared" si="1"/>
        <v>26.4</v>
      </c>
      <c r="N5" s="14" t="s">
        <v>3</v>
      </c>
    </row>
    <row r="6" spans="1:14">
      <c r="A6" s="5">
        <v>905280</v>
      </c>
      <c r="B6" s="2" t="s">
        <v>10</v>
      </c>
      <c r="C6" s="4" t="s">
        <v>11</v>
      </c>
      <c r="D6" s="23" t="s">
        <v>12</v>
      </c>
      <c r="E6" s="9">
        <v>1.65</v>
      </c>
      <c r="F6" s="10">
        <v>60</v>
      </c>
      <c r="G6" s="1">
        <v>1200</v>
      </c>
      <c r="H6" s="1">
        <v>1000</v>
      </c>
      <c r="I6" s="4">
        <v>18</v>
      </c>
      <c r="J6" s="18">
        <v>5</v>
      </c>
      <c r="K6" s="15">
        <f t="shared" si="0"/>
        <v>108</v>
      </c>
      <c r="L6" s="14" t="s">
        <v>114</v>
      </c>
      <c r="M6" s="16">
        <f t="shared" si="1"/>
        <v>21.6</v>
      </c>
      <c r="N6" s="14" t="s">
        <v>3</v>
      </c>
    </row>
    <row r="7" spans="1:14">
      <c r="A7" s="5">
        <v>915991</v>
      </c>
      <c r="B7" s="2" t="s">
        <v>13</v>
      </c>
      <c r="C7" s="4" t="s">
        <v>14</v>
      </c>
      <c r="D7" s="23" t="s">
        <v>15</v>
      </c>
      <c r="E7" s="9">
        <v>1.95</v>
      </c>
      <c r="F7" s="10">
        <v>70</v>
      </c>
      <c r="G7" s="1">
        <v>1200</v>
      </c>
      <c r="H7" s="1">
        <v>1000</v>
      </c>
      <c r="I7" s="4">
        <v>16</v>
      </c>
      <c r="J7" s="18">
        <v>5</v>
      </c>
      <c r="K7" s="15">
        <f t="shared" si="0"/>
        <v>96</v>
      </c>
      <c r="L7" s="14" t="s">
        <v>114</v>
      </c>
      <c r="M7" s="16">
        <f t="shared" si="1"/>
        <v>19.2</v>
      </c>
      <c r="N7" s="14" t="s">
        <v>3</v>
      </c>
    </row>
    <row r="8" spans="1:14">
      <c r="A8" s="5">
        <v>905282</v>
      </c>
      <c r="B8" s="2" t="s">
        <v>16</v>
      </c>
      <c r="C8" s="4" t="s">
        <v>17</v>
      </c>
      <c r="D8" s="23" t="s">
        <v>18</v>
      </c>
      <c r="E8" s="9">
        <v>2.25</v>
      </c>
      <c r="F8" s="10">
        <v>80</v>
      </c>
      <c r="G8" s="1">
        <v>1200</v>
      </c>
      <c r="H8" s="1">
        <v>1000</v>
      </c>
      <c r="I8" s="4">
        <v>14</v>
      </c>
      <c r="J8" s="18">
        <v>5</v>
      </c>
      <c r="K8" s="15">
        <f t="shared" si="0"/>
        <v>84</v>
      </c>
      <c r="L8" s="14" t="s">
        <v>114</v>
      </c>
      <c r="M8" s="16">
        <f t="shared" si="1"/>
        <v>16.8</v>
      </c>
      <c r="N8" s="14" t="s">
        <v>3</v>
      </c>
    </row>
    <row r="9" spans="1:14">
      <c r="A9" s="5">
        <v>913940</v>
      </c>
      <c r="B9" s="2" t="s">
        <v>19</v>
      </c>
      <c r="C9" s="4" t="s">
        <v>20</v>
      </c>
      <c r="D9" s="23" t="s">
        <v>21</v>
      </c>
      <c r="E9" s="9">
        <v>2.5</v>
      </c>
      <c r="F9" s="10">
        <v>90</v>
      </c>
      <c r="G9" s="1">
        <v>1200</v>
      </c>
      <c r="H9" s="1">
        <v>1000</v>
      </c>
      <c r="I9" s="4">
        <v>12</v>
      </c>
      <c r="J9" s="18">
        <v>5</v>
      </c>
      <c r="K9" s="15">
        <f t="shared" si="0"/>
        <v>72</v>
      </c>
      <c r="L9" s="14" t="s">
        <v>114</v>
      </c>
      <c r="M9" s="16">
        <f t="shared" si="1"/>
        <v>14.4</v>
      </c>
      <c r="N9" s="14" t="s">
        <v>3</v>
      </c>
    </row>
    <row r="10" spans="1:14">
      <c r="A10" s="5">
        <v>905283</v>
      </c>
      <c r="B10" s="2" t="s">
        <v>22</v>
      </c>
      <c r="C10" s="4" t="s">
        <v>23</v>
      </c>
      <c r="D10" s="23" t="s">
        <v>24</v>
      </c>
      <c r="E10" s="9">
        <v>2.8</v>
      </c>
      <c r="F10" s="10">
        <v>100</v>
      </c>
      <c r="G10" s="1">
        <v>1200</v>
      </c>
      <c r="H10" s="1">
        <v>1000</v>
      </c>
      <c r="I10" s="4">
        <v>10</v>
      </c>
      <c r="J10" s="18">
        <v>5</v>
      </c>
      <c r="K10" s="15">
        <f t="shared" si="0"/>
        <v>60</v>
      </c>
      <c r="L10" s="14" t="s">
        <v>114</v>
      </c>
      <c r="M10" s="16">
        <f t="shared" si="1"/>
        <v>12</v>
      </c>
      <c r="N10" s="14" t="s">
        <v>3</v>
      </c>
    </row>
    <row r="11" spans="1:14">
      <c r="A11" s="5">
        <v>915992</v>
      </c>
      <c r="B11" s="2" t="s">
        <v>25</v>
      </c>
      <c r="C11" s="4" t="s">
        <v>26</v>
      </c>
      <c r="D11" s="23" t="s">
        <v>27</v>
      </c>
      <c r="E11" s="9">
        <v>3.1</v>
      </c>
      <c r="F11" s="10">
        <v>110</v>
      </c>
      <c r="G11" s="1">
        <v>1200</v>
      </c>
      <c r="H11" s="1">
        <v>1000</v>
      </c>
      <c r="I11" s="4">
        <v>10</v>
      </c>
      <c r="J11" s="18">
        <v>5</v>
      </c>
      <c r="K11" s="15">
        <f t="shared" si="0"/>
        <v>60</v>
      </c>
      <c r="L11" s="14" t="s">
        <v>114</v>
      </c>
      <c r="M11" s="16">
        <f t="shared" si="1"/>
        <v>12</v>
      </c>
      <c r="N11" s="14" t="s">
        <v>3</v>
      </c>
    </row>
    <row r="12" spans="1:14">
      <c r="A12" s="5">
        <v>908938</v>
      </c>
      <c r="B12" s="2" t="s">
        <v>28</v>
      </c>
      <c r="C12" s="4" t="s">
        <v>29</v>
      </c>
      <c r="D12" s="23" t="s">
        <v>30</v>
      </c>
      <c r="E12" s="9">
        <v>3.35</v>
      </c>
      <c r="F12" s="10">
        <v>120</v>
      </c>
      <c r="G12" s="1">
        <v>1200</v>
      </c>
      <c r="H12" s="1">
        <v>1000</v>
      </c>
      <c r="I12" s="4">
        <v>8</v>
      </c>
      <c r="J12" s="18">
        <v>5</v>
      </c>
      <c r="K12" s="15">
        <f t="shared" si="0"/>
        <v>48</v>
      </c>
      <c r="L12" s="14" t="s">
        <v>114</v>
      </c>
      <c r="M12" s="16">
        <f t="shared" si="1"/>
        <v>9.6</v>
      </c>
      <c r="N12" s="14" t="s">
        <v>3</v>
      </c>
    </row>
    <row r="13" spans="1:14">
      <c r="A13" s="5">
        <v>908939</v>
      </c>
      <c r="B13" s="2" t="s">
        <v>31</v>
      </c>
      <c r="C13" s="4" t="s">
        <v>32</v>
      </c>
      <c r="D13" s="23" t="s">
        <v>33</v>
      </c>
      <c r="E13" s="9">
        <v>3.65</v>
      </c>
      <c r="F13" s="10">
        <v>130</v>
      </c>
      <c r="G13" s="1">
        <v>1200</v>
      </c>
      <c r="H13" s="1">
        <v>1000</v>
      </c>
      <c r="I13" s="4">
        <v>8</v>
      </c>
      <c r="J13" s="18">
        <v>5</v>
      </c>
      <c r="K13" s="15">
        <f t="shared" si="0"/>
        <v>48</v>
      </c>
      <c r="L13" s="14" t="s">
        <v>114</v>
      </c>
      <c r="M13" s="16">
        <f t="shared" si="1"/>
        <v>9.6</v>
      </c>
      <c r="N13" s="14" t="s">
        <v>3</v>
      </c>
    </row>
    <row r="14" spans="1:14">
      <c r="A14" s="5">
        <v>905284</v>
      </c>
      <c r="B14" s="2" t="s">
        <v>34</v>
      </c>
      <c r="C14" s="4" t="s">
        <v>35</v>
      </c>
      <c r="D14" s="23" t="s">
        <v>36</v>
      </c>
      <c r="E14" s="9">
        <v>3.95</v>
      </c>
      <c r="F14" s="10">
        <v>140</v>
      </c>
      <c r="G14" s="1">
        <v>1200</v>
      </c>
      <c r="H14" s="1">
        <v>1000</v>
      </c>
      <c r="I14" s="4">
        <v>8</v>
      </c>
      <c r="J14" s="18">
        <v>5</v>
      </c>
      <c r="K14" s="15">
        <f t="shared" si="0"/>
        <v>48</v>
      </c>
      <c r="L14" s="14" t="s">
        <v>114</v>
      </c>
      <c r="M14" s="16">
        <f t="shared" si="1"/>
        <v>9.6</v>
      </c>
      <c r="N14" s="14" t="s">
        <v>3</v>
      </c>
    </row>
    <row r="15" spans="1:14">
      <c r="A15" s="5">
        <v>916365</v>
      </c>
      <c r="B15" s="2" t="s">
        <v>37</v>
      </c>
      <c r="C15" s="4" t="s">
        <v>38</v>
      </c>
      <c r="D15" s="23" t="s">
        <v>39</v>
      </c>
      <c r="E15" s="9">
        <v>4.2</v>
      </c>
      <c r="F15" s="10">
        <v>150</v>
      </c>
      <c r="G15" s="1">
        <v>1200</v>
      </c>
      <c r="H15" s="1">
        <v>1000</v>
      </c>
      <c r="I15" s="4">
        <v>6</v>
      </c>
      <c r="J15" s="18">
        <v>5</v>
      </c>
      <c r="K15" s="15">
        <f t="shared" si="0"/>
        <v>36</v>
      </c>
      <c r="L15" s="14" t="s">
        <v>114</v>
      </c>
      <c r="M15" s="16">
        <f t="shared" si="1"/>
        <v>7.2</v>
      </c>
      <c r="N15" s="14" t="s">
        <v>3</v>
      </c>
    </row>
    <row r="16" spans="1:14">
      <c r="A16" s="5">
        <v>916364</v>
      </c>
      <c r="B16" s="2" t="s">
        <v>40</v>
      </c>
      <c r="C16" s="4" t="s">
        <v>41</v>
      </c>
      <c r="D16" s="23" t="s">
        <v>42</v>
      </c>
      <c r="E16" s="9">
        <v>4.5</v>
      </c>
      <c r="F16" s="10">
        <v>160</v>
      </c>
      <c r="G16" s="1">
        <v>1200</v>
      </c>
      <c r="H16" s="1">
        <v>1000</v>
      </c>
      <c r="I16" s="4">
        <v>6</v>
      </c>
      <c r="J16" s="18">
        <v>5</v>
      </c>
      <c r="K16" s="15">
        <f t="shared" si="0"/>
        <v>36</v>
      </c>
      <c r="L16" s="14" t="s">
        <v>114</v>
      </c>
      <c r="M16" s="16">
        <f t="shared" si="1"/>
        <v>7.2</v>
      </c>
      <c r="N16" s="14" t="s">
        <v>3</v>
      </c>
    </row>
    <row r="17" spans="1:14">
      <c r="A17" s="5">
        <v>910485</v>
      </c>
      <c r="B17" s="2" t="s">
        <v>43</v>
      </c>
      <c r="C17" s="4" t="s">
        <v>44</v>
      </c>
      <c r="D17" s="23" t="s">
        <v>45</v>
      </c>
      <c r="E17" s="9">
        <v>4.8</v>
      </c>
      <c r="F17" s="10">
        <v>170</v>
      </c>
      <c r="G17" s="1">
        <v>1200</v>
      </c>
      <c r="H17" s="1">
        <v>1000</v>
      </c>
      <c r="I17" s="4">
        <v>6</v>
      </c>
      <c r="J17" s="18">
        <v>5</v>
      </c>
      <c r="K17" s="15">
        <f t="shared" si="0"/>
        <v>36</v>
      </c>
      <c r="L17" s="14" t="s">
        <v>114</v>
      </c>
      <c r="M17" s="16">
        <f t="shared" si="1"/>
        <v>7.2</v>
      </c>
      <c r="N17" s="14" t="s">
        <v>3</v>
      </c>
    </row>
    <row r="18" spans="1:14">
      <c r="A18" s="5">
        <v>910486</v>
      </c>
      <c r="B18" s="2" t="s">
        <v>46</v>
      </c>
      <c r="C18" s="4" t="s">
        <v>47</v>
      </c>
      <c r="D18" s="23" t="s">
        <v>48</v>
      </c>
      <c r="E18" s="9">
        <v>5.05</v>
      </c>
      <c r="F18" s="10">
        <v>180</v>
      </c>
      <c r="G18" s="1">
        <v>1200</v>
      </c>
      <c r="H18" s="1">
        <v>1000</v>
      </c>
      <c r="I18" s="4">
        <v>6</v>
      </c>
      <c r="J18" s="18">
        <v>5</v>
      </c>
      <c r="K18" s="15">
        <f t="shared" si="0"/>
        <v>36</v>
      </c>
      <c r="L18" s="14" t="s">
        <v>114</v>
      </c>
      <c r="M18" s="16">
        <f t="shared" si="1"/>
        <v>7.2</v>
      </c>
      <c r="N18" s="14" t="s">
        <v>3</v>
      </c>
    </row>
    <row r="19" spans="1:14">
      <c r="A19" s="5">
        <v>913896</v>
      </c>
      <c r="B19" s="2" t="s">
        <v>49</v>
      </c>
      <c r="C19" s="4" t="s">
        <v>50</v>
      </c>
      <c r="D19" s="23" t="s">
        <v>51</v>
      </c>
      <c r="E19" s="9">
        <v>5.35</v>
      </c>
      <c r="F19" s="10">
        <v>190</v>
      </c>
      <c r="G19" s="1">
        <v>1200</v>
      </c>
      <c r="H19" s="1">
        <v>1000</v>
      </c>
      <c r="I19" s="4">
        <v>4</v>
      </c>
      <c r="J19" s="18">
        <v>5</v>
      </c>
      <c r="K19" s="15">
        <f t="shared" si="0"/>
        <v>24</v>
      </c>
      <c r="L19" s="14" t="s">
        <v>114</v>
      </c>
      <c r="M19" s="16">
        <f t="shared" si="1"/>
        <v>4.8</v>
      </c>
      <c r="N19" s="14" t="s">
        <v>3</v>
      </c>
    </row>
    <row r="20" spans="1:14">
      <c r="A20" s="5">
        <v>924215</v>
      </c>
      <c r="B20" s="2" t="s">
        <v>52</v>
      </c>
      <c r="C20" s="4" t="s">
        <v>53</v>
      </c>
      <c r="D20" s="23" t="s">
        <v>54</v>
      </c>
      <c r="E20" s="9">
        <v>5.6</v>
      </c>
      <c r="F20" s="10">
        <v>200</v>
      </c>
      <c r="G20" s="1">
        <v>1200</v>
      </c>
      <c r="H20" s="1">
        <v>1000</v>
      </c>
      <c r="I20" s="4">
        <v>4</v>
      </c>
      <c r="J20" s="18">
        <v>5</v>
      </c>
      <c r="K20" s="15">
        <f t="shared" si="0"/>
        <v>24</v>
      </c>
      <c r="L20" s="14" t="s">
        <v>114</v>
      </c>
      <c r="M20" s="16">
        <f t="shared" si="1"/>
        <v>4.8</v>
      </c>
      <c r="N20" s="14" t="s">
        <v>3</v>
      </c>
    </row>
    <row r="21" spans="1:14">
      <c r="A21" s="5">
        <v>2807984</v>
      </c>
      <c r="B21" s="2" t="s">
        <v>55</v>
      </c>
      <c r="C21" s="4" t="s">
        <v>56</v>
      </c>
      <c r="D21" s="23" t="s">
        <v>57</v>
      </c>
      <c r="E21" s="9">
        <v>5.9</v>
      </c>
      <c r="F21" s="10">
        <v>210</v>
      </c>
      <c r="G21" s="1">
        <v>1200</v>
      </c>
      <c r="H21" s="1">
        <v>1000</v>
      </c>
      <c r="I21" s="4">
        <v>4</v>
      </c>
      <c r="J21" s="18">
        <v>5</v>
      </c>
      <c r="K21" s="15">
        <f t="shared" si="0"/>
        <v>24</v>
      </c>
      <c r="L21" s="14" t="s">
        <v>114</v>
      </c>
      <c r="M21" s="16">
        <f t="shared" si="1"/>
        <v>4.8</v>
      </c>
      <c r="N21" s="14" t="s">
        <v>3</v>
      </c>
    </row>
    <row r="22" spans="1:14">
      <c r="A22" s="5">
        <v>2807986</v>
      </c>
      <c r="B22" s="2" t="s">
        <v>58</v>
      </c>
      <c r="C22" s="4" t="s">
        <v>59</v>
      </c>
      <c r="D22" s="23" t="s">
        <v>60</v>
      </c>
      <c r="E22" s="9">
        <v>6.2</v>
      </c>
      <c r="F22" s="10">
        <v>220</v>
      </c>
      <c r="G22" s="1">
        <v>1200</v>
      </c>
      <c r="H22" s="1">
        <v>1000</v>
      </c>
      <c r="I22" s="4">
        <v>4</v>
      </c>
      <c r="J22" s="18">
        <v>5</v>
      </c>
      <c r="K22" s="15">
        <f t="shared" si="0"/>
        <v>24</v>
      </c>
      <c r="L22" s="14" t="s">
        <v>114</v>
      </c>
      <c r="M22" s="16">
        <f t="shared" si="1"/>
        <v>4.8</v>
      </c>
      <c r="N22" s="14" t="s">
        <v>3</v>
      </c>
    </row>
    <row r="23" spans="1:14">
      <c r="A23" s="5">
        <v>2807988</v>
      </c>
      <c r="B23" s="2" t="s">
        <v>61</v>
      </c>
      <c r="C23" s="4" t="s">
        <v>62</v>
      </c>
      <c r="D23" s="23" t="s">
        <v>119</v>
      </c>
      <c r="E23" s="9">
        <v>6.45</v>
      </c>
      <c r="F23" s="10">
        <v>230</v>
      </c>
      <c r="G23" s="1">
        <v>1200</v>
      </c>
      <c r="H23" s="1">
        <v>1000</v>
      </c>
      <c r="I23" s="4">
        <v>4</v>
      </c>
      <c r="J23" s="18">
        <v>5</v>
      </c>
      <c r="K23" s="15">
        <f t="shared" si="0"/>
        <v>24</v>
      </c>
      <c r="L23" s="14" t="s">
        <v>114</v>
      </c>
      <c r="M23" s="16">
        <f t="shared" si="1"/>
        <v>4.8</v>
      </c>
      <c r="N23" s="14" t="s">
        <v>3</v>
      </c>
    </row>
    <row r="24" spans="1:14">
      <c r="A24" s="5">
        <v>2807990</v>
      </c>
      <c r="B24" s="2" t="s">
        <v>63</v>
      </c>
      <c r="C24" s="4" t="s">
        <v>64</v>
      </c>
      <c r="D24" s="23" t="s">
        <v>65</v>
      </c>
      <c r="E24" s="9">
        <v>6.75</v>
      </c>
      <c r="F24" s="10">
        <v>240</v>
      </c>
      <c r="G24" s="1">
        <v>1200</v>
      </c>
      <c r="H24" s="1">
        <v>1000</v>
      </c>
      <c r="I24" s="4">
        <v>4</v>
      </c>
      <c r="J24" s="18">
        <v>5</v>
      </c>
      <c r="K24" s="15">
        <f t="shared" si="0"/>
        <v>24</v>
      </c>
      <c r="L24" s="14" t="s">
        <v>114</v>
      </c>
      <c r="M24" s="16">
        <f t="shared" si="1"/>
        <v>4.8</v>
      </c>
      <c r="N24" s="14" t="s">
        <v>3</v>
      </c>
    </row>
    <row r="25" spans="1:14">
      <c r="A25" s="5">
        <v>2807992</v>
      </c>
      <c r="B25" s="2" t="s">
        <v>66</v>
      </c>
      <c r="C25" s="4" t="s">
        <v>67</v>
      </c>
      <c r="D25" s="23" t="s">
        <v>68</v>
      </c>
      <c r="E25" s="9">
        <v>7.05</v>
      </c>
      <c r="F25" s="10">
        <v>250</v>
      </c>
      <c r="G25" s="1">
        <v>1200</v>
      </c>
      <c r="H25" s="1">
        <v>1000</v>
      </c>
      <c r="I25" s="4">
        <v>4</v>
      </c>
      <c r="J25" s="18">
        <v>5</v>
      </c>
      <c r="K25" s="15">
        <f t="shared" si="0"/>
        <v>24</v>
      </c>
      <c r="L25" s="14" t="s">
        <v>114</v>
      </c>
      <c r="M25" s="16">
        <f t="shared" si="1"/>
        <v>4.8</v>
      </c>
      <c r="N25" s="14" t="s">
        <v>3</v>
      </c>
    </row>
    <row r="26" spans="1:14">
      <c r="A26" s="5">
        <v>2807994</v>
      </c>
      <c r="B26" s="2" t="s">
        <v>69</v>
      </c>
      <c r="C26" s="4" t="s">
        <v>70</v>
      </c>
      <c r="D26" s="23" t="s">
        <v>71</v>
      </c>
      <c r="E26" s="9">
        <v>7.3</v>
      </c>
      <c r="F26" s="10">
        <v>260</v>
      </c>
      <c r="G26" s="1">
        <v>1200</v>
      </c>
      <c r="H26" s="1">
        <v>1000</v>
      </c>
      <c r="I26" s="4">
        <v>4</v>
      </c>
      <c r="J26" s="18">
        <v>5</v>
      </c>
      <c r="K26" s="15">
        <f t="shared" si="0"/>
        <v>24</v>
      </c>
      <c r="L26" s="14" t="s">
        <v>114</v>
      </c>
      <c r="M26" s="16">
        <f t="shared" si="1"/>
        <v>4.8</v>
      </c>
      <c r="N26" s="14" t="s">
        <v>3</v>
      </c>
    </row>
    <row r="27" spans="1:14">
      <c r="A27" s="5">
        <v>2807996</v>
      </c>
      <c r="B27" s="2" t="s">
        <v>72</v>
      </c>
      <c r="C27" s="4" t="s">
        <v>73</v>
      </c>
      <c r="D27" s="23" t="s">
        <v>74</v>
      </c>
      <c r="E27" s="9">
        <v>7.6</v>
      </c>
      <c r="F27" s="10">
        <v>270</v>
      </c>
      <c r="G27" s="1">
        <v>1200</v>
      </c>
      <c r="H27" s="1">
        <v>1000</v>
      </c>
      <c r="I27" s="4">
        <v>4</v>
      </c>
      <c r="J27" s="18">
        <v>5</v>
      </c>
      <c r="K27" s="15">
        <f t="shared" si="0"/>
        <v>24</v>
      </c>
      <c r="L27" s="14" t="s">
        <v>114</v>
      </c>
      <c r="M27" s="16">
        <f t="shared" si="1"/>
        <v>4.8</v>
      </c>
      <c r="N27" s="14" t="s">
        <v>3</v>
      </c>
    </row>
    <row r="28" spans="1:14">
      <c r="A28" s="5">
        <v>2807998</v>
      </c>
      <c r="B28" s="2" t="s">
        <v>75</v>
      </c>
      <c r="C28" s="4" t="s">
        <v>76</v>
      </c>
      <c r="D28" s="23" t="s">
        <v>77</v>
      </c>
      <c r="E28" s="9">
        <v>7.9</v>
      </c>
      <c r="F28" s="10">
        <v>280</v>
      </c>
      <c r="G28" s="1">
        <v>1200</v>
      </c>
      <c r="H28" s="1">
        <v>1000</v>
      </c>
      <c r="I28" s="4">
        <v>4</v>
      </c>
      <c r="J28" s="18">
        <v>5</v>
      </c>
      <c r="K28" s="15">
        <f t="shared" si="0"/>
        <v>24</v>
      </c>
      <c r="L28" s="14" t="s">
        <v>114</v>
      </c>
      <c r="M28" s="16">
        <f t="shared" si="1"/>
        <v>4.8</v>
      </c>
      <c r="N28" s="14" t="s">
        <v>3</v>
      </c>
    </row>
    <row r="29" spans="1:14">
      <c r="A29" s="5">
        <v>2808000</v>
      </c>
      <c r="B29" s="2" t="s">
        <v>78</v>
      </c>
      <c r="C29" s="4" t="s">
        <v>79</v>
      </c>
      <c r="D29" s="23" t="s">
        <v>80</v>
      </c>
      <c r="E29" s="9">
        <v>8.15</v>
      </c>
      <c r="F29" s="10">
        <v>290</v>
      </c>
      <c r="G29" s="1">
        <v>1200</v>
      </c>
      <c r="H29" s="1">
        <v>1000</v>
      </c>
      <c r="I29" s="4">
        <v>4</v>
      </c>
      <c r="J29" s="18">
        <v>5</v>
      </c>
      <c r="K29" s="15">
        <f t="shared" si="0"/>
        <v>24</v>
      </c>
      <c r="L29" s="14" t="s">
        <v>114</v>
      </c>
      <c r="M29" s="16">
        <f t="shared" si="1"/>
        <v>4.8</v>
      </c>
      <c r="N29" s="14" t="s">
        <v>3</v>
      </c>
    </row>
    <row r="30" spans="1:14">
      <c r="A30" s="5">
        <v>2808002</v>
      </c>
      <c r="B30" s="2" t="s">
        <v>81</v>
      </c>
      <c r="C30" s="4" t="s">
        <v>82</v>
      </c>
      <c r="D30" s="23" t="s">
        <v>83</v>
      </c>
      <c r="E30" s="9">
        <v>8.4499999999999993</v>
      </c>
      <c r="F30" s="10">
        <v>300</v>
      </c>
      <c r="G30" s="1">
        <v>1200</v>
      </c>
      <c r="H30" s="1">
        <v>1000</v>
      </c>
      <c r="I30" s="4">
        <v>4</v>
      </c>
      <c r="J30" s="18">
        <v>5</v>
      </c>
      <c r="K30" s="15">
        <f t="shared" si="0"/>
        <v>24</v>
      </c>
      <c r="L30" s="14" t="s">
        <v>114</v>
      </c>
      <c r="M30" s="16">
        <f t="shared" si="1"/>
        <v>4.8</v>
      </c>
      <c r="N30" s="14" t="s">
        <v>3</v>
      </c>
    </row>
    <row r="31" spans="1:14">
      <c r="A31" s="5">
        <v>517079</v>
      </c>
      <c r="B31" s="2" t="s">
        <v>84</v>
      </c>
      <c r="C31" s="4" t="s">
        <v>85</v>
      </c>
      <c r="D31" s="23" t="s">
        <v>86</v>
      </c>
      <c r="E31" s="9">
        <v>8.75</v>
      </c>
      <c r="F31" s="10">
        <v>310</v>
      </c>
      <c r="G31" s="1">
        <v>1200</v>
      </c>
      <c r="H31" s="1">
        <v>1000</v>
      </c>
      <c r="I31" s="4">
        <v>4</v>
      </c>
      <c r="J31" s="18">
        <v>5</v>
      </c>
      <c r="K31" s="15">
        <f t="shared" si="0"/>
        <v>24</v>
      </c>
      <c r="L31" s="14" t="s">
        <v>114</v>
      </c>
      <c r="M31" s="16">
        <f t="shared" si="1"/>
        <v>4.8</v>
      </c>
      <c r="N31" s="14" t="s">
        <v>3</v>
      </c>
    </row>
    <row r="32" spans="1:14">
      <c r="A32" s="5">
        <v>2848696</v>
      </c>
      <c r="B32" s="2" t="s">
        <v>87</v>
      </c>
      <c r="C32" s="4" t="s">
        <v>88</v>
      </c>
      <c r="D32" s="23" t="s">
        <v>89</v>
      </c>
      <c r="E32" s="9">
        <v>9</v>
      </c>
      <c r="F32" s="10">
        <v>320</v>
      </c>
      <c r="G32" s="1">
        <v>1200</v>
      </c>
      <c r="H32" s="1">
        <v>1000</v>
      </c>
      <c r="I32" s="4">
        <v>4</v>
      </c>
      <c r="J32" s="18">
        <v>5</v>
      </c>
      <c r="K32" s="15">
        <f t="shared" si="0"/>
        <v>24</v>
      </c>
      <c r="L32" s="14" t="s">
        <v>114</v>
      </c>
      <c r="M32" s="16">
        <f t="shared" si="1"/>
        <v>4.8</v>
      </c>
      <c r="N32" s="14" t="s">
        <v>3</v>
      </c>
    </row>
    <row r="33" spans="1:14">
      <c r="A33" s="25">
        <v>656064</v>
      </c>
      <c r="B33" s="19" t="s">
        <v>117</v>
      </c>
      <c r="C33" s="8"/>
      <c r="D33" s="23" t="s">
        <v>90</v>
      </c>
      <c r="E33" s="9">
        <v>9.3000000000000007</v>
      </c>
      <c r="F33" s="11">
        <v>330</v>
      </c>
      <c r="G33" s="1">
        <v>1200</v>
      </c>
      <c r="H33" s="1">
        <v>1000</v>
      </c>
      <c r="I33" s="4">
        <v>2</v>
      </c>
      <c r="J33" s="18">
        <v>5</v>
      </c>
      <c r="K33" s="15">
        <f t="shared" si="0"/>
        <v>12</v>
      </c>
      <c r="L33" s="14" t="s">
        <v>114</v>
      </c>
      <c r="M33" s="16">
        <f t="shared" si="1"/>
        <v>2.4</v>
      </c>
      <c r="N33" s="14" t="s">
        <v>3</v>
      </c>
    </row>
    <row r="34" spans="1:14">
      <c r="A34" s="5">
        <v>633096</v>
      </c>
      <c r="B34" s="19" t="s">
        <v>118</v>
      </c>
      <c r="C34" s="4" t="s">
        <v>91</v>
      </c>
      <c r="D34" s="23" t="s">
        <v>92</v>
      </c>
      <c r="E34" s="9">
        <v>9.6</v>
      </c>
      <c r="F34" s="10">
        <v>340</v>
      </c>
      <c r="G34" s="1">
        <v>1200</v>
      </c>
      <c r="H34" s="1">
        <v>1000</v>
      </c>
      <c r="I34" s="4">
        <v>2</v>
      </c>
      <c r="J34" s="18">
        <v>5</v>
      </c>
      <c r="K34" s="15">
        <f t="shared" si="0"/>
        <v>12</v>
      </c>
      <c r="L34" s="14" t="s">
        <v>114</v>
      </c>
      <c r="M34" s="16">
        <f t="shared" si="1"/>
        <v>2.4</v>
      </c>
      <c r="N34" s="14" t="s">
        <v>3</v>
      </c>
    </row>
    <row r="35" spans="1:14">
      <c r="A35" s="25">
        <v>655483</v>
      </c>
      <c r="B35" s="2" t="s">
        <v>93</v>
      </c>
      <c r="C35" s="8"/>
      <c r="D35" s="23" t="s">
        <v>94</v>
      </c>
      <c r="E35" s="9">
        <v>9.85</v>
      </c>
      <c r="F35" s="10">
        <v>350</v>
      </c>
      <c r="G35" s="1">
        <v>1200</v>
      </c>
      <c r="H35" s="1">
        <v>1000</v>
      </c>
      <c r="I35" s="4">
        <v>2</v>
      </c>
      <c r="J35" s="18">
        <v>5</v>
      </c>
      <c r="K35" s="15">
        <f t="shared" si="0"/>
        <v>12</v>
      </c>
      <c r="L35" s="14" t="s">
        <v>114</v>
      </c>
      <c r="M35" s="16">
        <f t="shared" si="1"/>
        <v>2.4</v>
      </c>
      <c r="N35" s="14" t="s">
        <v>3</v>
      </c>
    </row>
    <row r="36" spans="1:14">
      <c r="A36" s="5">
        <v>611913</v>
      </c>
      <c r="B36" s="3">
        <v>3551660441568</v>
      </c>
      <c r="C36" s="4" t="s">
        <v>95</v>
      </c>
      <c r="D36" s="23" t="s">
        <v>96</v>
      </c>
      <c r="E36" s="9">
        <v>10.15</v>
      </c>
      <c r="F36" s="10">
        <v>360</v>
      </c>
      <c r="G36" s="3">
        <v>1200</v>
      </c>
      <c r="H36" s="3">
        <v>1000</v>
      </c>
      <c r="I36" s="4">
        <v>2</v>
      </c>
      <c r="J36" s="18">
        <v>5</v>
      </c>
      <c r="K36" s="15">
        <f t="shared" si="0"/>
        <v>12</v>
      </c>
      <c r="L36" s="14" t="s">
        <v>114</v>
      </c>
      <c r="M36" s="16">
        <f t="shared" si="1"/>
        <v>2.4</v>
      </c>
      <c r="N36" s="14" t="s">
        <v>3</v>
      </c>
    </row>
    <row r="37" spans="1:14">
      <c r="A37" s="5">
        <v>605484</v>
      </c>
      <c r="B37" s="3">
        <v>3551660437899</v>
      </c>
      <c r="C37" s="4" t="s">
        <v>97</v>
      </c>
      <c r="D37" s="23" t="s">
        <v>98</v>
      </c>
      <c r="E37" s="9">
        <v>10.45</v>
      </c>
      <c r="F37" s="10">
        <v>370</v>
      </c>
      <c r="G37" s="3">
        <v>1200</v>
      </c>
      <c r="H37" s="3">
        <v>1000</v>
      </c>
      <c r="I37" s="4">
        <v>2</v>
      </c>
      <c r="J37" s="18">
        <v>5</v>
      </c>
      <c r="K37" s="15">
        <f t="shared" si="0"/>
        <v>12</v>
      </c>
      <c r="L37" s="14" t="s">
        <v>114</v>
      </c>
      <c r="M37" s="16">
        <f t="shared" si="1"/>
        <v>2.4</v>
      </c>
      <c r="N37" s="14" t="s">
        <v>3</v>
      </c>
    </row>
    <row r="38" spans="1:14">
      <c r="A38" s="23">
        <v>655486</v>
      </c>
      <c r="B38" s="2" t="s">
        <v>99</v>
      </c>
      <c r="C38" s="8"/>
      <c r="D38" s="23" t="s">
        <v>100</v>
      </c>
      <c r="E38" s="9">
        <v>10.7</v>
      </c>
      <c r="F38" s="10">
        <v>380</v>
      </c>
      <c r="G38" s="1">
        <v>1200</v>
      </c>
      <c r="H38" s="1">
        <v>1000</v>
      </c>
      <c r="I38" s="4">
        <v>2</v>
      </c>
      <c r="J38" s="18">
        <v>5</v>
      </c>
      <c r="K38" s="15">
        <f t="shared" si="0"/>
        <v>12</v>
      </c>
      <c r="L38" s="14" t="s">
        <v>114</v>
      </c>
      <c r="M38" s="16">
        <f t="shared" si="1"/>
        <v>2.4</v>
      </c>
      <c r="N38" s="14" t="s">
        <v>3</v>
      </c>
    </row>
    <row r="39" spans="1:14">
      <c r="A39" s="23">
        <v>655487</v>
      </c>
      <c r="B39" s="2" t="s">
        <v>101</v>
      </c>
      <c r="C39" s="8"/>
      <c r="D39" s="23" t="s">
        <v>102</v>
      </c>
      <c r="E39" s="9">
        <v>11</v>
      </c>
      <c r="F39" s="10">
        <v>390</v>
      </c>
      <c r="G39" s="1">
        <v>1200</v>
      </c>
      <c r="H39" s="1">
        <v>1000</v>
      </c>
      <c r="I39" s="4">
        <v>2</v>
      </c>
      <c r="J39" s="18">
        <v>5</v>
      </c>
      <c r="K39" s="15">
        <f t="shared" si="0"/>
        <v>12</v>
      </c>
      <c r="L39" s="14" t="s">
        <v>114</v>
      </c>
      <c r="M39" s="16">
        <f t="shared" si="1"/>
        <v>2.4</v>
      </c>
      <c r="N39" s="14" t="s">
        <v>3</v>
      </c>
    </row>
    <row r="40" spans="1:14">
      <c r="A40" s="23">
        <v>655491</v>
      </c>
      <c r="B40" s="2" t="s">
        <v>103</v>
      </c>
      <c r="C40" s="8"/>
      <c r="D40" s="23" t="s">
        <v>104</v>
      </c>
      <c r="E40" s="9">
        <v>11.25</v>
      </c>
      <c r="F40" s="10">
        <v>400</v>
      </c>
      <c r="G40" s="1">
        <v>1200</v>
      </c>
      <c r="H40" s="1">
        <v>1000</v>
      </c>
      <c r="I40" s="4">
        <v>2</v>
      </c>
      <c r="J40" s="18">
        <v>5</v>
      </c>
      <c r="K40" s="15">
        <f t="shared" si="0"/>
        <v>12</v>
      </c>
      <c r="L40" s="14" t="s">
        <v>114</v>
      </c>
      <c r="M40" s="16">
        <f t="shared" si="1"/>
        <v>2.4</v>
      </c>
      <c r="N40" s="14" t="s">
        <v>3</v>
      </c>
    </row>
    <row r="41" spans="1:14">
      <c r="A41" s="6">
        <v>2810850</v>
      </c>
      <c r="B41" s="19"/>
      <c r="C41" s="2" t="s">
        <v>105</v>
      </c>
      <c r="D41" s="24" t="s">
        <v>106</v>
      </c>
      <c r="E41" s="8"/>
      <c r="F41" s="8" t="s">
        <v>107</v>
      </c>
      <c r="G41" s="1">
        <v>1200</v>
      </c>
      <c r="H41" s="1">
        <v>1000</v>
      </c>
      <c r="I41" s="4"/>
      <c r="J41" s="4"/>
      <c r="K41" s="4"/>
      <c r="L41" s="14"/>
      <c r="M41" s="14"/>
      <c r="N41" s="14" t="s">
        <v>116</v>
      </c>
    </row>
    <row r="42" spans="1:14">
      <c r="A42" s="5">
        <v>2811253</v>
      </c>
      <c r="B42" s="19"/>
      <c r="C42" s="4" t="s">
        <v>108</v>
      </c>
      <c r="D42" s="23" t="s">
        <v>109</v>
      </c>
      <c r="E42" s="8"/>
      <c r="F42" s="8" t="s">
        <v>110</v>
      </c>
      <c r="G42" s="4">
        <v>1770</v>
      </c>
      <c r="H42" s="4">
        <v>1200</v>
      </c>
      <c r="I42" s="4"/>
      <c r="J42" s="4"/>
      <c r="K42" s="4"/>
      <c r="L42" s="14"/>
      <c r="M42" s="14"/>
      <c r="N42" s="14" t="s">
        <v>116</v>
      </c>
    </row>
    <row r="43" spans="1:14">
      <c r="A43" s="5">
        <v>2819506</v>
      </c>
      <c r="B43" s="19"/>
      <c r="C43" s="4" t="s">
        <v>111</v>
      </c>
      <c r="D43" s="23" t="s">
        <v>112</v>
      </c>
      <c r="E43" s="8"/>
      <c r="F43" s="8" t="s">
        <v>113</v>
      </c>
      <c r="G43" s="4">
        <v>1750</v>
      </c>
      <c r="H43" s="4">
        <v>1200</v>
      </c>
      <c r="I43" s="4"/>
      <c r="J43" s="4"/>
      <c r="K43" s="4"/>
      <c r="L43" s="14"/>
      <c r="M43" s="14"/>
      <c r="N43" s="14" t="s">
        <v>116</v>
      </c>
    </row>
    <row r="44" spans="1:14">
      <c r="B44" s="12"/>
    </row>
    <row r="45" spans="1:14" ht="76.5" customHeight="1">
      <c r="A45" s="20" t="s">
        <v>120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</sheetData>
  <mergeCells count="4">
    <mergeCell ref="L2:M2"/>
    <mergeCell ref="J2:K2"/>
    <mergeCell ref="A45:N45"/>
    <mergeCell ref="B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</vt:lpstr>
    </vt:vector>
  </TitlesOfParts>
  <Company>Knauf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persuyg</dc:creator>
  <cp:lastModifiedBy>dachaudj</cp:lastModifiedBy>
  <dcterms:created xsi:type="dcterms:W3CDTF">2019-02-07T19:16:25Z</dcterms:created>
  <dcterms:modified xsi:type="dcterms:W3CDTF">2019-02-08T16:09:12Z</dcterms:modified>
</cp:coreProperties>
</file>